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783"/>
  </bookViews>
  <sheets>
    <sheet name="Cuadro 6 IED" sheetId="29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29" l="1"/>
  <c r="I35" i="29"/>
  <c r="H35" i="29"/>
  <c r="C35" i="29"/>
  <c r="N34" i="29"/>
  <c r="N33" i="29" s="1"/>
  <c r="H34" i="29"/>
  <c r="H33" i="29" s="1"/>
  <c r="I34" i="29"/>
  <c r="C34" i="29"/>
  <c r="C33" i="29" s="1"/>
  <c r="Q33" i="29"/>
  <c r="P33" i="29"/>
  <c r="M33" i="29"/>
  <c r="K33" i="29"/>
  <c r="J33" i="29"/>
  <c r="G33" i="29"/>
  <c r="F33" i="29"/>
  <c r="E33" i="29"/>
  <c r="D33" i="29"/>
  <c r="N32" i="29"/>
  <c r="J30" i="29"/>
  <c r="H32" i="29"/>
  <c r="C32" i="29"/>
  <c r="N31" i="29"/>
  <c r="M30" i="29"/>
  <c r="M29" i="29" s="1"/>
  <c r="L30" i="29"/>
  <c r="H31" i="29"/>
  <c r="H30" i="29" s="1"/>
  <c r="H29" i="29" s="1"/>
  <c r="I31" i="29"/>
  <c r="C31" i="29"/>
  <c r="Q30" i="29"/>
  <c r="P30" i="29"/>
  <c r="O30" i="29"/>
  <c r="K30" i="29"/>
  <c r="K29" i="29" s="1"/>
  <c r="F30" i="29"/>
  <c r="E30" i="29"/>
  <c r="E29" i="29" s="1"/>
  <c r="D30" i="29"/>
  <c r="D29" i="29" s="1"/>
  <c r="N28" i="29"/>
  <c r="L18" i="29"/>
  <c r="I28" i="29"/>
  <c r="R28" i="29" s="1"/>
  <c r="C28" i="29"/>
  <c r="N27" i="29"/>
  <c r="I27" i="29"/>
  <c r="D17" i="29"/>
  <c r="N26" i="29"/>
  <c r="I26" i="29"/>
  <c r="H26" i="29"/>
  <c r="C26" i="29"/>
  <c r="N25" i="29"/>
  <c r="H25" i="29"/>
  <c r="I25" i="29"/>
  <c r="J24" i="29"/>
  <c r="C25" i="29"/>
  <c r="Q24" i="29"/>
  <c r="O24" i="29"/>
  <c r="M24" i="29"/>
  <c r="K24" i="29"/>
  <c r="G24" i="29"/>
  <c r="F24" i="29"/>
  <c r="E24" i="29"/>
  <c r="D24" i="29"/>
  <c r="N23" i="29"/>
  <c r="I23" i="29"/>
  <c r="H23" i="29"/>
  <c r="C23" i="29"/>
  <c r="N22" i="29"/>
  <c r="H22" i="29"/>
  <c r="I22" i="29"/>
  <c r="C22" i="29"/>
  <c r="P19" i="29"/>
  <c r="N21" i="29"/>
  <c r="I21" i="29"/>
  <c r="H21" i="29"/>
  <c r="D16" i="29"/>
  <c r="N20" i="29"/>
  <c r="I20" i="29"/>
  <c r="H20" i="29"/>
  <c r="H19" i="29" s="1"/>
  <c r="F19" i="29"/>
  <c r="C20" i="29"/>
  <c r="Q19" i="29"/>
  <c r="O19" i="29"/>
  <c r="M19" i="29"/>
  <c r="J19" i="29"/>
  <c r="G19" i="29"/>
  <c r="E19" i="29"/>
  <c r="Q18" i="29"/>
  <c r="P18" i="29"/>
  <c r="O18" i="29"/>
  <c r="M18" i="29"/>
  <c r="K18" i="29"/>
  <c r="J18" i="29"/>
  <c r="G18" i="29"/>
  <c r="F18" i="29"/>
  <c r="E18" i="29"/>
  <c r="D18" i="29"/>
  <c r="Q17" i="29"/>
  <c r="O17" i="29"/>
  <c r="M17" i="29"/>
  <c r="K17" i="29"/>
  <c r="J17" i="29"/>
  <c r="G17" i="29"/>
  <c r="F17" i="29"/>
  <c r="E17" i="29"/>
  <c r="Q16" i="29"/>
  <c r="O16" i="29"/>
  <c r="M16" i="29"/>
  <c r="L16" i="29"/>
  <c r="K16" i="29"/>
  <c r="J16" i="29"/>
  <c r="G16" i="29"/>
  <c r="F16" i="29"/>
  <c r="E16" i="29"/>
  <c r="Q15" i="29"/>
  <c r="P15" i="29"/>
  <c r="O15" i="29"/>
  <c r="M15" i="29"/>
  <c r="K15" i="29"/>
  <c r="J15" i="29"/>
  <c r="G15" i="29"/>
  <c r="F15" i="29"/>
  <c r="E15" i="29"/>
  <c r="D15" i="29"/>
  <c r="K14" i="29"/>
  <c r="P29" i="29" l="1"/>
  <c r="Q29" i="29"/>
  <c r="Q14" i="29"/>
  <c r="N24" i="29"/>
  <c r="O14" i="29"/>
  <c r="R27" i="29"/>
  <c r="R21" i="29"/>
  <c r="J29" i="29"/>
  <c r="J14" i="29"/>
  <c r="M14" i="29"/>
  <c r="H16" i="29"/>
  <c r="F29" i="29"/>
  <c r="E14" i="29"/>
  <c r="F14" i="29"/>
  <c r="C18" i="29"/>
  <c r="G14" i="29"/>
  <c r="C15" i="29"/>
  <c r="N30" i="29"/>
  <c r="N29" i="29" s="1"/>
  <c r="R26" i="29"/>
  <c r="I16" i="29"/>
  <c r="R25" i="29"/>
  <c r="I24" i="29"/>
  <c r="R24" i="29" s="1"/>
  <c r="D14" i="29"/>
  <c r="R22" i="29"/>
  <c r="I17" i="29"/>
  <c r="R35" i="29"/>
  <c r="R20" i="29"/>
  <c r="I19" i="29"/>
  <c r="I15" i="29"/>
  <c r="R34" i="29"/>
  <c r="I33" i="29"/>
  <c r="R33" i="29" s="1"/>
  <c r="C30" i="29"/>
  <c r="C29" i="29" s="1"/>
  <c r="C17" i="29"/>
  <c r="R23" i="29"/>
  <c r="N17" i="29"/>
  <c r="R31" i="29"/>
  <c r="N15" i="29"/>
  <c r="N19" i="29"/>
  <c r="N16" i="29"/>
  <c r="N18" i="29"/>
  <c r="L29" i="29"/>
  <c r="K19" i="29"/>
  <c r="C21" i="29"/>
  <c r="C16" i="29" s="1"/>
  <c r="C27" i="29"/>
  <c r="C24" i="29" s="1"/>
  <c r="O33" i="29"/>
  <c r="O29" i="29" s="1"/>
  <c r="I32" i="29"/>
  <c r="R32" i="29" s="1"/>
  <c r="G30" i="29"/>
  <c r="G29" i="29" s="1"/>
  <c r="H15" i="29"/>
  <c r="P16" i="29"/>
  <c r="L17" i="29"/>
  <c r="D19" i="29"/>
  <c r="H27" i="29"/>
  <c r="H24" i="29" s="1"/>
  <c r="P24" i="29"/>
  <c r="L19" i="29"/>
  <c r="L15" i="29"/>
  <c r="P17" i="29"/>
  <c r="L24" i="29"/>
  <c r="H28" i="29"/>
  <c r="H18" i="29" s="1"/>
  <c r="L33" i="29"/>
  <c r="P14" i="29" l="1"/>
  <c r="R17" i="29"/>
  <c r="L14" i="29"/>
  <c r="H17" i="29"/>
  <c r="H14" i="29" s="1"/>
  <c r="R15" i="29"/>
  <c r="R16" i="29"/>
  <c r="N14" i="29"/>
  <c r="R19" i="29"/>
  <c r="I30" i="29"/>
  <c r="C14" i="29"/>
  <c r="I18" i="29"/>
  <c r="R18" i="29" s="1"/>
  <c r="C19" i="29"/>
  <c r="R30" i="29" l="1"/>
  <c r="I29" i="29"/>
  <c r="R29" i="29" s="1"/>
  <c r="I14" i="29"/>
  <c r="R14" i="29" s="1"/>
</calcChain>
</file>

<file path=xl/sharedStrings.xml><?xml version="1.0" encoding="utf-8"?>
<sst xmlns="http://schemas.openxmlformats.org/spreadsheetml/2006/main" count="68" uniqueCount="41">
  <si>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</si>
  <si>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</si>
  <si>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</si>
  <si>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</si>
  <si>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</si>
  <si>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</si>
  <si>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</si>
  <si>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</si>
  <si>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</si>
  <si>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</si>
  <si>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</si>
  <si>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</si>
  <si>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</si>
  <si>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</si>
  <si>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</si>
  <si>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</si>
  <si>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</si>
  <si>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</si>
  <si>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</si>
  <si>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</si>
  <si>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</si>
  <si>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</si>
  <si>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</si>
  <si>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</si>
  <si>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</si>
  <si>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</si>
  <si>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</si>
  <si>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</si>
  <si>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</si>
  <si>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</si>
  <si>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</si>
  <si>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</si>
  <si>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</si>
  <si>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</si>
  <si>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</si>
  <si>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2022-21 (E)</t>
  </si>
  <si>
    <t>(En millones de balboas)</t>
  </si>
  <si>
    <t>Flujo de Inversión Extranjera Directa</t>
  </si>
  <si>
    <t>0.0 Cuando la cantidad es menor a la unidad o fracción decimal adoptada, para la expresión del dato.</t>
  </si>
  <si>
    <t>Enero a septiembre</t>
  </si>
  <si>
    <t>SEGÚN PARTIDA Y SECTOR: AÑOS 2020-21 Y ENERO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</si>
</sst>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5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2.7109375" style="8" customWidth="1"/>
    <col min="4" max="7" width="10.7109375" style="8" customWidth="1"/>
    <col min="8" max="9" width="11.42578125" style="8" customWidth="1"/>
    <col min="10" max="13" width="8.7109375" style="8" customWidth="1"/>
    <col min="14" max="14" width="11.42578125" style="8" customWidth="1"/>
    <col min="15" max="17" width="8.7109375" style="8" customWidth="1"/>
    <col min="18" max="18" width="11.42578125" style="8" customWidth="1"/>
    <col min="19" max="19" width="6.7109375" style="8" customWidth="1"/>
    <col min="20" max="16384" width="11.42578125" style="8"/>
  </cols>
  <sheetData>
    <row r="1" spans="1:21" ht="12.75" customHeight="1" x14ac:dyDescent="0.2">
      <c r="A1" s="51" t="s">
        <v>11</v>
      </c>
      <c r="B1" s="51"/>
      <c r="C1" s="51"/>
      <c r="D1" s="51"/>
      <c r="E1" s="51"/>
      <c r="F1" s="51"/>
      <c r="G1" s="51"/>
      <c r="H1" s="52" t="s">
        <v>11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1" ht="12.75" customHeight="1" x14ac:dyDescent="0.2">
      <c r="A2" s="53" t="s">
        <v>12</v>
      </c>
      <c r="B2" s="53"/>
      <c r="C2" s="53"/>
      <c r="D2" s="53"/>
      <c r="E2" s="53"/>
      <c r="F2" s="53"/>
      <c r="G2" s="53"/>
      <c r="H2" s="54" t="s">
        <v>12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ht="12.75" customHeight="1" x14ac:dyDescent="0.2">
      <c r="A3" s="51" t="s">
        <v>13</v>
      </c>
      <c r="B3" s="51"/>
      <c r="C3" s="51"/>
      <c r="D3" s="51"/>
      <c r="E3" s="51"/>
      <c r="F3" s="51"/>
      <c r="G3" s="51"/>
      <c r="H3" s="52" t="s">
        <v>13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6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1" s="17" customFormat="1" ht="12.75" customHeight="1" x14ac:dyDescent="0.2">
      <c r="A5" s="27" t="s">
        <v>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8" t="s">
        <v>29</v>
      </c>
      <c r="T5" s="16"/>
      <c r="U5" s="16"/>
    </row>
    <row r="6" spans="1:21" s="17" customFormat="1" ht="12.75" customHeight="1" x14ac:dyDescent="0.2">
      <c r="A6" s="27" t="s">
        <v>40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8" t="s">
        <v>40</v>
      </c>
      <c r="T6" s="16"/>
      <c r="U6" s="16"/>
    </row>
    <row r="7" spans="1:21" ht="6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21" ht="14.1" customHeight="1" x14ac:dyDescent="0.2">
      <c r="A8" s="33" t="s">
        <v>30</v>
      </c>
      <c r="B8" s="1"/>
      <c r="C8" s="36" t="s">
        <v>37</v>
      </c>
      <c r="D8" s="37"/>
      <c r="E8" s="37"/>
      <c r="F8" s="37"/>
      <c r="G8" s="38"/>
      <c r="H8" s="36" t="s">
        <v>37</v>
      </c>
      <c r="I8" s="37"/>
      <c r="J8" s="37"/>
      <c r="K8" s="37"/>
      <c r="L8" s="37"/>
      <c r="M8" s="37"/>
      <c r="N8" s="37"/>
      <c r="O8" s="37"/>
      <c r="P8" s="37"/>
      <c r="Q8" s="38"/>
      <c r="R8" s="15" t="s">
        <v>0</v>
      </c>
      <c r="S8" s="39" t="s">
        <v>30</v>
      </c>
    </row>
    <row r="9" spans="1:21" ht="14.1" customHeight="1" x14ac:dyDescent="0.2">
      <c r="A9" s="34"/>
      <c r="B9" s="2"/>
      <c r="C9" s="42" t="s">
        <v>36</v>
      </c>
      <c r="D9" s="43"/>
      <c r="E9" s="43"/>
      <c r="F9" s="43"/>
      <c r="G9" s="44"/>
      <c r="H9" s="42" t="s">
        <v>36</v>
      </c>
      <c r="I9" s="43"/>
      <c r="J9" s="43"/>
      <c r="K9" s="43"/>
      <c r="L9" s="43"/>
      <c r="M9" s="43"/>
      <c r="N9" s="43"/>
      <c r="O9" s="43"/>
      <c r="P9" s="43"/>
      <c r="Q9" s="44"/>
      <c r="R9" s="22" t="s">
        <v>1</v>
      </c>
      <c r="S9" s="40"/>
    </row>
    <row r="10" spans="1:21" ht="14.1" customHeight="1" x14ac:dyDescent="0.2">
      <c r="A10" s="34"/>
      <c r="B10" s="3" t="s">
        <v>2</v>
      </c>
      <c r="C10" s="45" t="s">
        <v>31</v>
      </c>
      <c r="D10" s="46"/>
      <c r="E10" s="46"/>
      <c r="F10" s="46"/>
      <c r="G10" s="47"/>
      <c r="H10" s="48" t="s">
        <v>33</v>
      </c>
      <c r="I10" s="49"/>
      <c r="J10" s="49"/>
      <c r="K10" s="49"/>
      <c r="L10" s="49"/>
      <c r="M10" s="50"/>
      <c r="N10" s="48" t="s">
        <v>34</v>
      </c>
      <c r="O10" s="49"/>
      <c r="P10" s="49"/>
      <c r="Q10" s="50"/>
      <c r="R10" s="29" t="s">
        <v>35</v>
      </c>
      <c r="S10" s="40"/>
    </row>
    <row r="11" spans="1:21" ht="14.1" customHeight="1" x14ac:dyDescent="0.2">
      <c r="A11" s="34"/>
      <c r="B11" s="2"/>
      <c r="C11" s="55" t="s">
        <v>3</v>
      </c>
      <c r="D11" s="59" t="s">
        <v>4</v>
      </c>
      <c r="E11" s="60"/>
      <c r="F11" s="60"/>
      <c r="G11" s="61"/>
      <c r="H11" s="55" t="s">
        <v>3</v>
      </c>
      <c r="I11" s="57" t="s">
        <v>39</v>
      </c>
      <c r="J11" s="45" t="s">
        <v>4</v>
      </c>
      <c r="K11" s="46"/>
      <c r="L11" s="46"/>
      <c r="M11" s="47"/>
      <c r="N11" s="57" t="s">
        <v>39</v>
      </c>
      <c r="O11" s="45" t="s">
        <v>4</v>
      </c>
      <c r="P11" s="46"/>
      <c r="Q11" s="47"/>
      <c r="R11" s="57" t="s">
        <v>39</v>
      </c>
      <c r="S11" s="40"/>
    </row>
    <row r="12" spans="1:21" ht="14.1" customHeight="1" x14ac:dyDescent="0.2">
      <c r="A12" s="35"/>
      <c r="B12" s="4"/>
      <c r="C12" s="56"/>
      <c r="D12" s="5" t="s">
        <v>5</v>
      </c>
      <c r="E12" s="5" t="s">
        <v>6</v>
      </c>
      <c r="F12" s="5" t="s">
        <v>7</v>
      </c>
      <c r="G12" s="5" t="s">
        <v>8</v>
      </c>
      <c r="H12" s="56"/>
      <c r="I12" s="58"/>
      <c r="J12" s="5" t="s">
        <v>5</v>
      </c>
      <c r="K12" s="5" t="s">
        <v>6</v>
      </c>
      <c r="L12" s="5" t="s">
        <v>7</v>
      </c>
      <c r="M12" s="5" t="s">
        <v>8</v>
      </c>
      <c r="N12" s="58"/>
      <c r="O12" s="29" t="s">
        <v>5</v>
      </c>
      <c r="P12" s="29" t="s">
        <v>6</v>
      </c>
      <c r="Q12" s="5" t="s">
        <v>7</v>
      </c>
      <c r="R12" s="58"/>
      <c r="S12" s="41"/>
    </row>
    <row r="13" spans="1:21" ht="6" customHeight="1" x14ac:dyDescent="0.2">
      <c r="A13" s="23"/>
      <c r="B13" s="6"/>
      <c r="C13" s="6"/>
      <c r="D13" s="24"/>
      <c r="E13" s="24"/>
      <c r="F13" s="24"/>
      <c r="G13" s="24"/>
      <c r="H13" s="24"/>
      <c r="I13" s="24"/>
      <c r="J13" s="6"/>
      <c r="K13" s="6"/>
      <c r="L13" s="6"/>
      <c r="M13" s="6"/>
      <c r="N13" s="6"/>
      <c r="O13" s="6"/>
      <c r="P13" s="6"/>
      <c r="Q13" s="6"/>
      <c r="R13" s="6"/>
      <c r="S13" s="12"/>
    </row>
    <row r="14" spans="1:21" ht="15" customHeight="1" x14ac:dyDescent="0.2">
      <c r="A14" s="25">
        <v>1</v>
      </c>
      <c r="B14" s="18" t="s">
        <v>37</v>
      </c>
      <c r="C14" s="30">
        <f>SUM(C15+C16+C17+C18)</f>
        <v>149.95028833000003</v>
      </c>
      <c r="D14" s="30">
        <f t="shared" ref="D14:G14" si="0">SUM(D15+D16+D17+D18)</f>
        <v>985.94227473000001</v>
      </c>
      <c r="E14" s="30">
        <f t="shared" si="0"/>
        <v>401.87179995000008</v>
      </c>
      <c r="F14" s="30">
        <f t="shared" si="0"/>
        <v>-586.55971018999992</v>
      </c>
      <c r="G14" s="30">
        <f t="shared" si="0"/>
        <v>-651.30407616000002</v>
      </c>
      <c r="H14" s="30">
        <f>SUM(H15+H16+H17+H18)</f>
        <v>1926.9511123300001</v>
      </c>
      <c r="I14" s="30">
        <f t="shared" ref="I14:Q14" si="1">SUM(I15+I16+I17+I18)</f>
        <v>1326.42241818</v>
      </c>
      <c r="J14" s="30">
        <f t="shared" si="1"/>
        <v>121.46233287</v>
      </c>
      <c r="K14" s="30">
        <f t="shared" si="1"/>
        <v>383.95470561999997</v>
      </c>
      <c r="L14" s="30">
        <f t="shared" si="1"/>
        <v>821.00537968999993</v>
      </c>
      <c r="M14" s="30">
        <f t="shared" si="1"/>
        <v>600.52869414999998</v>
      </c>
      <c r="N14" s="30">
        <f t="shared" si="1"/>
        <v>1980.3174357800001</v>
      </c>
      <c r="O14" s="30">
        <f t="shared" si="1"/>
        <v>728.90383206999991</v>
      </c>
      <c r="P14" s="30">
        <f t="shared" si="1"/>
        <v>552.67484861999992</v>
      </c>
      <c r="Q14" s="30">
        <f t="shared" si="1"/>
        <v>698.73875509000004</v>
      </c>
      <c r="R14" s="31">
        <f>IF(I14=0,0, +N14/I14*100-100)</f>
        <v>49.297645202439895</v>
      </c>
      <c r="S14" s="13">
        <v>1</v>
      </c>
    </row>
    <row r="15" spans="1:21" ht="14.1" customHeight="1" x14ac:dyDescent="0.2">
      <c r="A15" s="25">
        <v>2</v>
      </c>
      <c r="B15" s="9" t="s">
        <v>14</v>
      </c>
      <c r="C15" s="7">
        <f t="shared" ref="C15:C16" si="2">SUM(C20+C25)</f>
        <v>199.52289726999999</v>
      </c>
      <c r="D15" s="7">
        <f t="shared" ref="D15:Q16" si="3">SUM(D20+D25)</f>
        <v>175.35192029000001</v>
      </c>
      <c r="E15" s="7">
        <f t="shared" si="3"/>
        <v>85.75877251</v>
      </c>
      <c r="F15" s="7">
        <f t="shared" si="3"/>
        <v>71.251020429999997</v>
      </c>
      <c r="G15" s="7">
        <f t="shared" si="3"/>
        <v>-132.83881596000001</v>
      </c>
      <c r="H15" s="7">
        <f>SUM(H20+H25)</f>
        <v>357.65900435000003</v>
      </c>
      <c r="I15" s="7">
        <f t="shared" ref="I15" si="4">SUM(I20+I25)</f>
        <v>257.49496256000003</v>
      </c>
      <c r="J15" s="7">
        <f t="shared" si="3"/>
        <v>38.799423649999994</v>
      </c>
      <c r="K15" s="7">
        <f t="shared" si="3"/>
        <v>143.93515184999998</v>
      </c>
      <c r="L15" s="7">
        <f t="shared" si="3"/>
        <v>74.760387059999999</v>
      </c>
      <c r="M15" s="7">
        <f t="shared" si="3"/>
        <v>100.16404179</v>
      </c>
      <c r="N15" s="7">
        <f t="shared" si="3"/>
        <v>475.82434620999999</v>
      </c>
      <c r="O15" s="7">
        <f t="shared" si="3"/>
        <v>160.17113040999999</v>
      </c>
      <c r="P15" s="7">
        <f t="shared" si="3"/>
        <v>216.85272676</v>
      </c>
      <c r="Q15" s="7">
        <f t="shared" si="3"/>
        <v>98.800489040000002</v>
      </c>
      <c r="R15" s="32">
        <f t="shared" ref="R15:R35" si="5">IF(I15=0,0, +N15/I15*100-100)</f>
        <v>84.78976888688689</v>
      </c>
      <c r="S15" s="13">
        <v>2</v>
      </c>
    </row>
    <row r="16" spans="1:21" ht="14.1" customHeight="1" x14ac:dyDescent="0.2">
      <c r="A16" s="25">
        <v>3</v>
      </c>
      <c r="B16" s="9" t="s">
        <v>15</v>
      </c>
      <c r="C16" s="7">
        <f t="shared" si="2"/>
        <v>122.23492175000001</v>
      </c>
      <c r="D16" s="7">
        <f t="shared" si="3"/>
        <v>119.0006941</v>
      </c>
      <c r="E16" s="7">
        <f t="shared" si="3"/>
        <v>18.13058049</v>
      </c>
      <c r="F16" s="7">
        <f t="shared" si="3"/>
        <v>-25.867837690000002</v>
      </c>
      <c r="G16" s="7">
        <f t="shared" si="3"/>
        <v>10.97148485</v>
      </c>
      <c r="H16" s="7">
        <f t="shared" si="3"/>
        <v>328.24146431000003</v>
      </c>
      <c r="I16" s="7">
        <f t="shared" si="3"/>
        <v>345.46031658000004</v>
      </c>
      <c r="J16" s="7">
        <f t="shared" si="3"/>
        <v>50.358563369999999</v>
      </c>
      <c r="K16" s="7">
        <f t="shared" si="3"/>
        <v>27.253208480000001</v>
      </c>
      <c r="L16" s="7">
        <f t="shared" si="3"/>
        <v>267.84854472999996</v>
      </c>
      <c r="M16" s="7">
        <f t="shared" si="3"/>
        <v>-17.218852269999999</v>
      </c>
      <c r="N16" s="7">
        <f t="shared" ref="N16:P16" si="6">SUM(N21+N26)</f>
        <v>93.588749870000001</v>
      </c>
      <c r="O16" s="7">
        <f t="shared" si="6"/>
        <v>50.04420064</v>
      </c>
      <c r="P16" s="7">
        <f t="shared" si="6"/>
        <v>41.597746010000002</v>
      </c>
      <c r="Q16" s="7">
        <f t="shared" si="3"/>
        <v>1.9468032199999996</v>
      </c>
      <c r="R16" s="32">
        <f t="shared" si="5"/>
        <v>-72.90897235418727</v>
      </c>
      <c r="S16" s="13">
        <v>3</v>
      </c>
    </row>
    <row r="17" spans="1:19" ht="14.1" customHeight="1" x14ac:dyDescent="0.2">
      <c r="A17" s="25">
        <v>4</v>
      </c>
      <c r="B17" s="9" t="s">
        <v>16</v>
      </c>
      <c r="C17" s="7">
        <f t="shared" ref="C17" si="7">SUM(C22+C27+C31+C34)</f>
        <v>-304.58261188000012</v>
      </c>
      <c r="D17" s="7">
        <f t="shared" ref="D17:Q18" si="8">SUM(D22+D27+D31+D34)</f>
        <v>84.879513659999986</v>
      </c>
      <c r="E17" s="7">
        <f t="shared" si="8"/>
        <v>-143.89814702000001</v>
      </c>
      <c r="F17" s="7">
        <f t="shared" si="8"/>
        <v>-108.22665727</v>
      </c>
      <c r="G17" s="7">
        <f t="shared" si="8"/>
        <v>-137.33732125</v>
      </c>
      <c r="H17" s="7">
        <f t="shared" si="8"/>
        <v>392.10611858000004</v>
      </c>
      <c r="I17" s="7">
        <f t="shared" si="8"/>
        <v>214.48653405000005</v>
      </c>
      <c r="J17" s="7">
        <f t="shared" si="8"/>
        <v>31.045856700000002</v>
      </c>
      <c r="K17" s="7">
        <f t="shared" si="8"/>
        <v>66.504485380000006</v>
      </c>
      <c r="L17" s="7">
        <f t="shared" si="8"/>
        <v>116.93619197</v>
      </c>
      <c r="M17" s="7">
        <f t="shared" si="8"/>
        <v>177.61958453</v>
      </c>
      <c r="N17" s="7">
        <f t="shared" si="8"/>
        <v>305.21105951999999</v>
      </c>
      <c r="O17" s="7">
        <f t="shared" si="8"/>
        <v>106.48614089</v>
      </c>
      <c r="P17" s="7">
        <f t="shared" si="8"/>
        <v>120.6729653</v>
      </c>
      <c r="Q17" s="7">
        <f t="shared" si="8"/>
        <v>78.051953330000003</v>
      </c>
      <c r="R17" s="32">
        <f t="shared" si="5"/>
        <v>42.29847149698017</v>
      </c>
      <c r="S17" s="13">
        <v>4</v>
      </c>
    </row>
    <row r="18" spans="1:19" ht="14.1" customHeight="1" x14ac:dyDescent="0.2">
      <c r="A18" s="25">
        <v>5</v>
      </c>
      <c r="B18" s="9" t="s">
        <v>17</v>
      </c>
      <c r="C18" s="7">
        <f t="shared" ref="C18" si="9">SUM(C23+C28+C32+C35)</f>
        <v>132.77508119000015</v>
      </c>
      <c r="D18" s="7">
        <f t="shared" si="8"/>
        <v>606.71014667999998</v>
      </c>
      <c r="E18" s="7">
        <f t="shared" si="8"/>
        <v>441.88059397000012</v>
      </c>
      <c r="F18" s="7">
        <f t="shared" si="8"/>
        <v>-523.71623565999994</v>
      </c>
      <c r="G18" s="7">
        <f t="shared" si="8"/>
        <v>-392.09942379999995</v>
      </c>
      <c r="H18" s="7">
        <f t="shared" si="8"/>
        <v>848.94452509000007</v>
      </c>
      <c r="I18" s="7">
        <f t="shared" si="8"/>
        <v>508.98060498999996</v>
      </c>
      <c r="J18" s="7">
        <f t="shared" si="8"/>
        <v>1.2584891500000026</v>
      </c>
      <c r="K18" s="7">
        <f t="shared" si="8"/>
        <v>146.26185990999997</v>
      </c>
      <c r="L18" s="7">
        <f t="shared" si="8"/>
        <v>361.46025592999996</v>
      </c>
      <c r="M18" s="7">
        <f t="shared" si="8"/>
        <v>339.9639201</v>
      </c>
      <c r="N18" s="7">
        <f t="shared" si="8"/>
        <v>1105.6932801800001</v>
      </c>
      <c r="O18" s="7">
        <f t="shared" si="8"/>
        <v>412.20236012999999</v>
      </c>
      <c r="P18" s="7">
        <f t="shared" si="8"/>
        <v>173.55141054999999</v>
      </c>
      <c r="Q18" s="7">
        <f t="shared" si="8"/>
        <v>519.93950949999999</v>
      </c>
      <c r="R18" s="32">
        <f t="shared" si="5"/>
        <v>117.23681989841714</v>
      </c>
      <c r="S18" s="13">
        <v>5</v>
      </c>
    </row>
    <row r="19" spans="1:19" ht="15" customHeight="1" x14ac:dyDescent="0.2">
      <c r="A19" s="25">
        <v>6</v>
      </c>
      <c r="B19" s="21" t="s">
        <v>18</v>
      </c>
      <c r="C19" s="30">
        <f>SUM(C20+C21+C22+C23)</f>
        <v>-667.97148322999999</v>
      </c>
      <c r="D19" s="30">
        <f t="shared" ref="D19:Q19" si="10">SUM(D20+D21+D22+D23)</f>
        <v>-273.65828659000005</v>
      </c>
      <c r="E19" s="30">
        <f t="shared" si="10"/>
        <v>16.109409950000042</v>
      </c>
      <c r="F19" s="30">
        <f t="shared" si="10"/>
        <v>-217.59178338999999</v>
      </c>
      <c r="G19" s="30">
        <f t="shared" si="10"/>
        <v>-192.8308232</v>
      </c>
      <c r="H19" s="30">
        <f t="shared" si="10"/>
        <v>119.17360947</v>
      </c>
      <c r="I19" s="30">
        <f t="shared" si="10"/>
        <v>159.92807954</v>
      </c>
      <c r="J19" s="30">
        <f t="shared" si="10"/>
        <v>-49.509916259999997</v>
      </c>
      <c r="K19" s="30">
        <f t="shared" si="10"/>
        <v>142.24566288</v>
      </c>
      <c r="L19" s="30">
        <f t="shared" si="10"/>
        <v>67.192332919999998</v>
      </c>
      <c r="M19" s="30">
        <f t="shared" si="10"/>
        <v>-40.754470069999996</v>
      </c>
      <c r="N19" s="30">
        <f t="shared" si="10"/>
        <v>-81.940190779999995</v>
      </c>
      <c r="O19" s="30">
        <f t="shared" si="10"/>
        <v>-43.701411</v>
      </c>
      <c r="P19" s="30">
        <f t="shared" si="10"/>
        <v>-1.3110943699999993</v>
      </c>
      <c r="Q19" s="30">
        <f t="shared" si="10"/>
        <v>-36.927685409999995</v>
      </c>
      <c r="R19" s="31">
        <f t="shared" si="5"/>
        <v>-151.23564980939182</v>
      </c>
      <c r="S19" s="13">
        <v>6</v>
      </c>
    </row>
    <row r="20" spans="1:19" ht="12.95" customHeight="1" x14ac:dyDescent="0.2">
      <c r="A20" s="25">
        <v>7</v>
      </c>
      <c r="B20" s="9" t="s">
        <v>19</v>
      </c>
      <c r="C20" s="7">
        <f>SUM(D20+E20+F20+G20)</f>
        <v>192.8987711</v>
      </c>
      <c r="D20" s="7">
        <v>16.981173810000001</v>
      </c>
      <c r="E20" s="7">
        <v>296.39516262000001</v>
      </c>
      <c r="F20" s="7">
        <v>-48.142895379999999</v>
      </c>
      <c r="G20" s="7">
        <v>-72.334669950000006</v>
      </c>
      <c r="H20" s="7">
        <f>SUM(J20+K20+L20+M20)</f>
        <v>-50.904894479999996</v>
      </c>
      <c r="I20" s="7">
        <f>SUM(J20+K20+L20)</f>
        <v>-32.271750409999996</v>
      </c>
      <c r="J20" s="7">
        <v>-33.23890385</v>
      </c>
      <c r="K20" s="7">
        <v>12.91482562</v>
      </c>
      <c r="L20" s="7">
        <v>-11.94767218</v>
      </c>
      <c r="M20" s="7">
        <v>-18.63314407</v>
      </c>
      <c r="N20" s="7">
        <f>SUM(O20+P20+Q20)</f>
        <v>-21.085689779999999</v>
      </c>
      <c r="O20" s="7">
        <v>-50.006732</v>
      </c>
      <c r="P20" s="7">
        <v>12.30271063</v>
      </c>
      <c r="Q20" s="7">
        <v>16.61833159</v>
      </c>
      <c r="R20" s="32">
        <f t="shared" si="5"/>
        <v>-34.662082124103776</v>
      </c>
      <c r="S20" s="13">
        <v>7</v>
      </c>
    </row>
    <row r="21" spans="1:19" ht="12.95" customHeight="1" x14ac:dyDescent="0.2">
      <c r="A21" s="25">
        <v>8</v>
      </c>
      <c r="B21" s="9" t="s">
        <v>20</v>
      </c>
      <c r="C21" s="7">
        <f t="shared" ref="C21:C23" si="11">SUM(D21+E21+F21+G21)</f>
        <v>-16</v>
      </c>
      <c r="D21" s="7">
        <v>-3</v>
      </c>
      <c r="E21" s="7">
        <v>-7</v>
      </c>
      <c r="F21" s="7">
        <v>3</v>
      </c>
      <c r="G21" s="7">
        <v>-9</v>
      </c>
      <c r="H21" s="7">
        <f t="shared" ref="H21:H23" si="12">SUM(J21+K21+L21+M21)</f>
        <v>73.040999999999997</v>
      </c>
      <c r="I21" s="7">
        <f t="shared" ref="I21:I23" si="13">SUM(J21+K21+L21)</f>
        <v>76.450999999999993</v>
      </c>
      <c r="J21" s="7">
        <v>0</v>
      </c>
      <c r="K21" s="7">
        <v>0</v>
      </c>
      <c r="L21" s="7">
        <v>76.450999999999993</v>
      </c>
      <c r="M21" s="7">
        <v>-3.41</v>
      </c>
      <c r="N21" s="7">
        <f t="shared" ref="N21:N23" si="14">SUM(O21+P21+Q21)</f>
        <v>-49.329943</v>
      </c>
      <c r="O21" s="7">
        <v>0</v>
      </c>
      <c r="P21" s="7">
        <v>4.7809999999999997</v>
      </c>
      <c r="Q21" s="7">
        <v>-54.110942999999999</v>
      </c>
      <c r="R21" s="32">
        <f t="shared" si="5"/>
        <v>-164.52491530522821</v>
      </c>
      <c r="S21" s="13">
        <v>8</v>
      </c>
    </row>
    <row r="22" spans="1:19" ht="12.95" customHeight="1" x14ac:dyDescent="0.2">
      <c r="A22" s="25">
        <v>9</v>
      </c>
      <c r="B22" s="9" t="s">
        <v>21</v>
      </c>
      <c r="C22" s="7">
        <f t="shared" si="11"/>
        <v>-86.524032669999997</v>
      </c>
      <c r="D22" s="7">
        <v>-1.0522119999999999</v>
      </c>
      <c r="E22" s="7">
        <v>-0.49897966999999999</v>
      </c>
      <c r="F22" s="7">
        <v>0</v>
      </c>
      <c r="G22" s="7">
        <v>-84.972841000000003</v>
      </c>
      <c r="H22" s="7">
        <f t="shared" si="12"/>
        <v>-26.613599999999998</v>
      </c>
      <c r="I22" s="7">
        <f t="shared" si="13"/>
        <v>-14.622851000000001</v>
      </c>
      <c r="J22" s="7">
        <v>0.86209999999999998</v>
      </c>
      <c r="K22" s="7">
        <v>-5.0613510000000002</v>
      </c>
      <c r="L22" s="7">
        <v>-10.4236</v>
      </c>
      <c r="M22" s="7">
        <v>-11.990748999999999</v>
      </c>
      <c r="N22" s="7">
        <f t="shared" si="14"/>
        <v>-0.3230559999999999</v>
      </c>
      <c r="O22" s="7">
        <v>-0.63305999999999996</v>
      </c>
      <c r="P22" s="7">
        <v>3.0003999999999999E-2</v>
      </c>
      <c r="Q22" s="7">
        <v>0.28000000000000003</v>
      </c>
      <c r="R22" s="32">
        <f t="shared" si="5"/>
        <v>-97.790745457229917</v>
      </c>
      <c r="S22" s="13">
        <v>9</v>
      </c>
    </row>
    <row r="23" spans="1:19" ht="12.95" customHeight="1" x14ac:dyDescent="0.2">
      <c r="A23" s="25">
        <v>10</v>
      </c>
      <c r="B23" s="9" t="s">
        <v>22</v>
      </c>
      <c r="C23" s="7">
        <f t="shared" si="11"/>
        <v>-758.34622165999997</v>
      </c>
      <c r="D23" s="7">
        <v>-286.58724840000002</v>
      </c>
      <c r="E23" s="7">
        <v>-272.78677299999998</v>
      </c>
      <c r="F23" s="7">
        <v>-172.44888800999999</v>
      </c>
      <c r="G23" s="7">
        <v>-26.52331225</v>
      </c>
      <c r="H23" s="7">
        <f t="shared" si="12"/>
        <v>123.65110395000001</v>
      </c>
      <c r="I23" s="7">
        <f t="shared" si="13"/>
        <v>130.37168095000001</v>
      </c>
      <c r="J23" s="7">
        <v>-17.133112409999999</v>
      </c>
      <c r="K23" s="7">
        <v>134.39218826000001</v>
      </c>
      <c r="L23" s="7">
        <v>13.1126051</v>
      </c>
      <c r="M23" s="7">
        <v>-6.7205769999999996</v>
      </c>
      <c r="N23" s="7">
        <f t="shared" si="14"/>
        <v>-11.201502</v>
      </c>
      <c r="O23" s="7">
        <v>6.9383809999999997</v>
      </c>
      <c r="P23" s="7">
        <v>-18.424809</v>
      </c>
      <c r="Q23" s="7">
        <v>0.28492600000000001</v>
      </c>
      <c r="R23" s="32">
        <f t="shared" si="5"/>
        <v>-108.59197482028017</v>
      </c>
      <c r="S23" s="13">
        <v>10</v>
      </c>
    </row>
    <row r="24" spans="1:19" ht="15" customHeight="1" x14ac:dyDescent="0.2">
      <c r="A24" s="25">
        <v>11</v>
      </c>
      <c r="B24" s="21" t="s">
        <v>23</v>
      </c>
      <c r="C24" s="30">
        <f>SUM(C25+C26+C27+C28)</f>
        <v>-700.46289710999997</v>
      </c>
      <c r="D24" s="30">
        <f t="shared" ref="D24:Q24" si="15">SUM(D25+D26+D27+D28)</f>
        <v>457.79388543000005</v>
      </c>
      <c r="E24" s="30">
        <f t="shared" si="15"/>
        <v>-719.94634042999996</v>
      </c>
      <c r="F24" s="30">
        <f t="shared" si="15"/>
        <v>-77.450258790000021</v>
      </c>
      <c r="G24" s="30">
        <f t="shared" si="15"/>
        <v>-360.86018331999998</v>
      </c>
      <c r="H24" s="30">
        <f t="shared" si="15"/>
        <v>2135.31023061</v>
      </c>
      <c r="I24" s="30">
        <f t="shared" si="15"/>
        <v>1411.26522613</v>
      </c>
      <c r="J24" s="30">
        <f t="shared" si="15"/>
        <v>390.50093577999996</v>
      </c>
      <c r="K24" s="30">
        <f t="shared" si="15"/>
        <v>428.91264634000004</v>
      </c>
      <c r="L24" s="30">
        <f t="shared" si="15"/>
        <v>591.85164400999997</v>
      </c>
      <c r="M24" s="30">
        <f t="shared" si="15"/>
        <v>724.04500447999999</v>
      </c>
      <c r="N24" s="30">
        <f t="shared" si="15"/>
        <v>1414.58549666</v>
      </c>
      <c r="O24" s="30">
        <f t="shared" si="15"/>
        <v>534.81514533999996</v>
      </c>
      <c r="P24" s="30">
        <f t="shared" si="15"/>
        <v>516.00347307999994</v>
      </c>
      <c r="Q24" s="30">
        <f t="shared" si="15"/>
        <v>363.76687823999998</v>
      </c>
      <c r="R24" s="31">
        <f t="shared" si="5"/>
        <v>0.23526906697084371</v>
      </c>
      <c r="S24" s="13">
        <v>11</v>
      </c>
    </row>
    <row r="25" spans="1:19" ht="12.95" customHeight="1" x14ac:dyDescent="0.2">
      <c r="A25" s="25">
        <v>12</v>
      </c>
      <c r="B25" s="9" t="s">
        <v>19</v>
      </c>
      <c r="C25" s="7">
        <f>SUM(D25+E25+F25+G25)</f>
        <v>6.6241261699999967</v>
      </c>
      <c r="D25" s="7">
        <v>158.37074648000001</v>
      </c>
      <c r="E25" s="7">
        <v>-210.63639011000001</v>
      </c>
      <c r="F25" s="7">
        <v>119.39391581</v>
      </c>
      <c r="G25" s="7">
        <v>-60.504146009999999</v>
      </c>
      <c r="H25" s="7">
        <f>SUM(J25+K25+L25+M25)</f>
        <v>408.56389883000003</v>
      </c>
      <c r="I25" s="7">
        <f t="shared" ref="I25:I28" si="16">SUM(J25+K25+L25)</f>
        <v>289.76671297000001</v>
      </c>
      <c r="J25" s="7">
        <v>72.038327499999994</v>
      </c>
      <c r="K25" s="7">
        <v>131.02032622999999</v>
      </c>
      <c r="L25" s="7">
        <v>86.708059239999997</v>
      </c>
      <c r="M25" s="7">
        <v>118.79718586</v>
      </c>
      <c r="N25" s="7">
        <f t="shared" ref="N25:N28" si="17">SUM(O25+P25+Q25)</f>
        <v>496.91003598999998</v>
      </c>
      <c r="O25" s="7">
        <v>210.17786240999999</v>
      </c>
      <c r="P25" s="7">
        <v>204.55001612999999</v>
      </c>
      <c r="Q25" s="7">
        <v>82.182157450000005</v>
      </c>
      <c r="R25" s="32">
        <f t="shared" si="5"/>
        <v>71.486238324912733</v>
      </c>
      <c r="S25" s="13">
        <v>12</v>
      </c>
    </row>
    <row r="26" spans="1:19" ht="12.95" customHeight="1" x14ac:dyDescent="0.2">
      <c r="A26" s="25">
        <v>13</v>
      </c>
      <c r="B26" s="9" t="s">
        <v>20</v>
      </c>
      <c r="C26" s="7">
        <f t="shared" ref="C26:C28" si="18">SUM(D26+E26+F26+G26)</f>
        <v>138.23492175000001</v>
      </c>
      <c r="D26" s="7">
        <v>122.0006941</v>
      </c>
      <c r="E26" s="7">
        <v>25.13058049</v>
      </c>
      <c r="F26" s="7">
        <v>-28.867837690000002</v>
      </c>
      <c r="G26" s="7">
        <v>19.97148485</v>
      </c>
      <c r="H26" s="7">
        <f>SUM(J26+K26+L26+M26)</f>
        <v>255.20046431000003</v>
      </c>
      <c r="I26" s="7">
        <f t="shared" si="16"/>
        <v>269.00931658000002</v>
      </c>
      <c r="J26" s="7">
        <v>50.358563369999999</v>
      </c>
      <c r="K26" s="7">
        <v>27.253208480000001</v>
      </c>
      <c r="L26" s="7">
        <v>191.39754472999999</v>
      </c>
      <c r="M26" s="7">
        <v>-13.808852269999999</v>
      </c>
      <c r="N26" s="7">
        <f t="shared" si="17"/>
        <v>142.91869287</v>
      </c>
      <c r="O26" s="7">
        <v>50.04420064</v>
      </c>
      <c r="P26" s="7">
        <v>36.816746010000003</v>
      </c>
      <c r="Q26" s="7">
        <v>56.057746219999999</v>
      </c>
      <c r="R26" s="32">
        <f t="shared" si="5"/>
        <v>-46.872214432209915</v>
      </c>
      <c r="S26" s="13">
        <v>13</v>
      </c>
    </row>
    <row r="27" spans="1:19" ht="12.95" customHeight="1" x14ac:dyDescent="0.2">
      <c r="A27" s="25">
        <v>14</v>
      </c>
      <c r="B27" s="9" t="s">
        <v>21</v>
      </c>
      <c r="C27" s="7">
        <f t="shared" si="18"/>
        <v>-1.3480705100000026</v>
      </c>
      <c r="D27" s="7">
        <v>36.285979359999999</v>
      </c>
      <c r="E27" s="7">
        <v>-23.605408400000002</v>
      </c>
      <c r="F27" s="7">
        <v>-10.53745655</v>
      </c>
      <c r="G27" s="7">
        <v>-3.4911849199999998</v>
      </c>
      <c r="H27" s="7">
        <f>SUM(J27+K27+L27+M27)</f>
        <v>338.73224392999998</v>
      </c>
      <c r="I27" s="7">
        <f t="shared" si="16"/>
        <v>171.97481931999999</v>
      </c>
      <c r="J27" s="7">
        <v>101.23527281</v>
      </c>
      <c r="K27" s="7">
        <v>112.71770875</v>
      </c>
      <c r="L27" s="7">
        <v>-41.978162240000003</v>
      </c>
      <c r="M27" s="7">
        <v>166.75742460999999</v>
      </c>
      <c r="N27" s="7">
        <f t="shared" si="17"/>
        <v>46.400991689999998</v>
      </c>
      <c r="O27" s="7">
        <v>-2.0383121200000001</v>
      </c>
      <c r="P27" s="7">
        <v>35.764478689999997</v>
      </c>
      <c r="Q27" s="7">
        <v>12.67482512</v>
      </c>
      <c r="R27" s="32">
        <f t="shared" si="5"/>
        <v>-73.018729210780606</v>
      </c>
      <c r="S27" s="13">
        <v>14</v>
      </c>
    </row>
    <row r="28" spans="1:19" ht="12.95" customHeight="1" x14ac:dyDescent="0.2">
      <c r="A28" s="25">
        <v>15</v>
      </c>
      <c r="B28" s="9" t="s">
        <v>22</v>
      </c>
      <c r="C28" s="7">
        <f t="shared" si="18"/>
        <v>-843.97387451999998</v>
      </c>
      <c r="D28" s="7">
        <v>141.13646549000001</v>
      </c>
      <c r="E28" s="7">
        <v>-510.83512241</v>
      </c>
      <c r="F28" s="7">
        <v>-157.43888036000001</v>
      </c>
      <c r="G28" s="7">
        <v>-316.83633723999998</v>
      </c>
      <c r="H28" s="7">
        <f>SUM(J28+K28+L28+M28)</f>
        <v>1132.81362354</v>
      </c>
      <c r="I28" s="7">
        <f t="shared" si="16"/>
        <v>680.51437725999995</v>
      </c>
      <c r="J28" s="7">
        <v>166.8687721</v>
      </c>
      <c r="K28" s="7">
        <v>157.92140287999999</v>
      </c>
      <c r="L28" s="7">
        <v>355.72420227999999</v>
      </c>
      <c r="M28" s="7">
        <v>452.29924627999998</v>
      </c>
      <c r="N28" s="7">
        <f t="shared" si="17"/>
        <v>728.35577611000008</v>
      </c>
      <c r="O28" s="7">
        <v>276.63139440999998</v>
      </c>
      <c r="P28" s="7">
        <v>238.87223225</v>
      </c>
      <c r="Q28" s="7">
        <v>212.85214945000001</v>
      </c>
      <c r="R28" s="32">
        <f t="shared" si="5"/>
        <v>7.0301819401122856</v>
      </c>
      <c r="S28" s="13">
        <v>15</v>
      </c>
    </row>
    <row r="29" spans="1:19" ht="15" customHeight="1" x14ac:dyDescent="0.2">
      <c r="A29" s="25">
        <v>16</v>
      </c>
      <c r="B29" s="21" t="s">
        <v>24</v>
      </c>
      <c r="C29" s="30">
        <f>SUM(C30+C33)</f>
        <v>1518.3846686699999</v>
      </c>
      <c r="D29" s="30">
        <f t="shared" ref="D29:Q29" si="19">SUM(D30+D33)</f>
        <v>801.80667588999995</v>
      </c>
      <c r="E29" s="30">
        <f t="shared" si="19"/>
        <v>1105.7087304300003</v>
      </c>
      <c r="F29" s="30">
        <f t="shared" si="19"/>
        <v>-291.51766800999997</v>
      </c>
      <c r="G29" s="30">
        <f t="shared" si="19"/>
        <v>-97.61306964000002</v>
      </c>
      <c r="H29" s="30">
        <f t="shared" si="19"/>
        <v>-327.53272774999988</v>
      </c>
      <c r="I29" s="30">
        <f t="shared" si="19"/>
        <v>-244.77088748999995</v>
      </c>
      <c r="J29" s="30">
        <f t="shared" si="19"/>
        <v>-219.52868665</v>
      </c>
      <c r="K29" s="30">
        <f t="shared" si="19"/>
        <v>-187.20360360000001</v>
      </c>
      <c r="L29" s="30">
        <f t="shared" si="19"/>
        <v>161.96140276</v>
      </c>
      <c r="M29" s="30">
        <f t="shared" si="19"/>
        <v>-82.761840259999985</v>
      </c>
      <c r="N29" s="30">
        <f t="shared" si="19"/>
        <v>647.67212989999996</v>
      </c>
      <c r="O29" s="30">
        <f t="shared" si="19"/>
        <v>237.79009773000001</v>
      </c>
      <c r="P29" s="30">
        <f t="shared" si="19"/>
        <v>37.982469909999992</v>
      </c>
      <c r="Q29" s="30">
        <f t="shared" si="19"/>
        <v>371.89956225999998</v>
      </c>
      <c r="R29" s="31">
        <f t="shared" si="5"/>
        <v>-364.60341609312519</v>
      </c>
      <c r="S29" s="13">
        <v>16</v>
      </c>
    </row>
    <row r="30" spans="1:19" ht="15" customHeight="1" x14ac:dyDescent="0.2">
      <c r="A30" s="25">
        <v>17</v>
      </c>
      <c r="B30" s="9" t="s">
        <v>25</v>
      </c>
      <c r="C30" s="30">
        <f t="shared" ref="C30:Q30" si="20">SUM(C31+C32)</f>
        <v>2626.4680762399998</v>
      </c>
      <c r="D30" s="30">
        <f t="shared" si="20"/>
        <v>980.07663413</v>
      </c>
      <c r="E30" s="30">
        <f t="shared" si="20"/>
        <v>1523.3489726500002</v>
      </c>
      <c r="F30" s="30">
        <f t="shared" si="20"/>
        <v>-31.318602479999996</v>
      </c>
      <c r="G30" s="30">
        <f t="shared" si="20"/>
        <v>154.36107193999999</v>
      </c>
      <c r="H30" s="30">
        <f t="shared" si="20"/>
        <v>166.10908566000006</v>
      </c>
      <c r="I30" s="30">
        <f t="shared" si="20"/>
        <v>265.54221558000006</v>
      </c>
      <c r="J30" s="30">
        <f t="shared" si="20"/>
        <v>60.679914439999997</v>
      </c>
      <c r="K30" s="30">
        <f t="shared" si="20"/>
        <v>-37.158235699999992</v>
      </c>
      <c r="L30" s="30">
        <f t="shared" si="20"/>
        <v>242.02053684000001</v>
      </c>
      <c r="M30" s="30">
        <f t="shared" si="20"/>
        <v>-99.433129919999999</v>
      </c>
      <c r="N30" s="30">
        <f t="shared" si="20"/>
        <v>414.59707858999997</v>
      </c>
      <c r="O30" s="30">
        <f t="shared" si="20"/>
        <v>105.88638608000001</v>
      </c>
      <c r="P30" s="30">
        <f t="shared" si="20"/>
        <v>182.42557350000001</v>
      </c>
      <c r="Q30" s="30">
        <f t="shared" si="20"/>
        <v>126.28511901</v>
      </c>
      <c r="R30" s="31">
        <f t="shared" si="5"/>
        <v>56.132266082224533</v>
      </c>
      <c r="S30" s="13">
        <v>17</v>
      </c>
    </row>
    <row r="31" spans="1:19" ht="12.95" customHeight="1" x14ac:dyDescent="0.2">
      <c r="A31" s="25">
        <v>18</v>
      </c>
      <c r="B31" s="9" t="s">
        <v>26</v>
      </c>
      <c r="C31" s="7">
        <f t="shared" ref="C31:C32" si="21">SUM(D31+E31+F31+G31)</f>
        <v>300.99519255999996</v>
      </c>
      <c r="D31" s="7">
        <v>98.554878380000005</v>
      </c>
      <c r="E31" s="7">
        <v>-24.666251190000001</v>
      </c>
      <c r="F31" s="7">
        <v>2.1271982700000001</v>
      </c>
      <c r="G31" s="7">
        <v>224.97936709999999</v>
      </c>
      <c r="H31" s="7">
        <f t="shared" ref="H31:H32" si="22">SUM(J31+K31+L31+M31)</f>
        <v>271.36900961000003</v>
      </c>
      <c r="I31" s="7">
        <f t="shared" ref="I31:I32" si="23">SUM(J31+K31+L31)</f>
        <v>415.82493221000004</v>
      </c>
      <c r="J31" s="7">
        <v>57.740703109999998</v>
      </c>
      <c r="K31" s="7">
        <v>114.50585226</v>
      </c>
      <c r="L31" s="7">
        <v>243.57837684</v>
      </c>
      <c r="M31" s="7">
        <v>-144.45592260000001</v>
      </c>
      <c r="N31" s="7">
        <f t="shared" ref="N31:N32" si="24">SUM(O31+P31+Q31)</f>
        <v>419.58656417999998</v>
      </c>
      <c r="O31" s="7">
        <v>122.25727043000001</v>
      </c>
      <c r="P31" s="7">
        <v>157.10945161000001</v>
      </c>
      <c r="Q31" s="7">
        <v>140.21984214</v>
      </c>
      <c r="R31" s="32">
        <f t="shared" si="5"/>
        <v>0.90461915066224208</v>
      </c>
      <c r="S31" s="13">
        <v>18</v>
      </c>
    </row>
    <row r="32" spans="1:19" ht="12.95" customHeight="1" x14ac:dyDescent="0.2">
      <c r="A32" s="25">
        <v>19</v>
      </c>
      <c r="B32" s="9" t="s">
        <v>27</v>
      </c>
      <c r="C32" s="7">
        <f t="shared" si="21"/>
        <v>2325.47288368</v>
      </c>
      <c r="D32" s="7">
        <v>881.52175575000001</v>
      </c>
      <c r="E32" s="7">
        <v>1548.0152238400001</v>
      </c>
      <c r="F32" s="7">
        <v>-33.445800749999997</v>
      </c>
      <c r="G32" s="7">
        <v>-70.618295160000002</v>
      </c>
      <c r="H32" s="7">
        <f t="shared" si="22"/>
        <v>-105.25992394999997</v>
      </c>
      <c r="I32" s="7">
        <f t="shared" si="23"/>
        <v>-150.28271662999998</v>
      </c>
      <c r="J32" s="7">
        <v>2.93921133</v>
      </c>
      <c r="K32" s="7">
        <v>-151.66408795999999</v>
      </c>
      <c r="L32" s="7">
        <v>-1.5578399999999999</v>
      </c>
      <c r="M32" s="7">
        <v>45.022792680000002</v>
      </c>
      <c r="N32" s="7">
        <f t="shared" si="24"/>
        <v>-4.9894855899999992</v>
      </c>
      <c r="O32" s="7">
        <v>-16.370884350000001</v>
      </c>
      <c r="P32" s="7">
        <v>25.316121890000002</v>
      </c>
      <c r="Q32" s="7">
        <v>-13.93472313</v>
      </c>
      <c r="R32" s="32">
        <f t="shared" si="5"/>
        <v>-96.679933859404315</v>
      </c>
      <c r="S32" s="13">
        <v>19</v>
      </c>
    </row>
    <row r="33" spans="1:19" ht="15" customHeight="1" x14ac:dyDescent="0.2">
      <c r="A33" s="25">
        <v>20</v>
      </c>
      <c r="B33" s="21" t="s">
        <v>28</v>
      </c>
      <c r="C33" s="30">
        <f t="shared" ref="C33:Q33" si="25">SUM(C34+C35)</f>
        <v>-1108.08340757</v>
      </c>
      <c r="D33" s="30">
        <f t="shared" si="25"/>
        <v>-178.26995823999999</v>
      </c>
      <c r="E33" s="30">
        <f t="shared" si="25"/>
        <v>-417.64024222</v>
      </c>
      <c r="F33" s="30">
        <f t="shared" si="25"/>
        <v>-260.19906552999998</v>
      </c>
      <c r="G33" s="30">
        <f t="shared" si="25"/>
        <v>-251.97414158000001</v>
      </c>
      <c r="H33" s="30">
        <f t="shared" si="25"/>
        <v>-493.64181340999994</v>
      </c>
      <c r="I33" s="30">
        <f t="shared" si="25"/>
        <v>-510.31310307000001</v>
      </c>
      <c r="J33" s="30">
        <f t="shared" si="25"/>
        <v>-280.20860109</v>
      </c>
      <c r="K33" s="30">
        <f t="shared" si="25"/>
        <v>-150.0453679</v>
      </c>
      <c r="L33" s="30">
        <f t="shared" si="25"/>
        <v>-80.059134079999993</v>
      </c>
      <c r="M33" s="30">
        <f t="shared" si="25"/>
        <v>16.671289660000014</v>
      </c>
      <c r="N33" s="30">
        <f t="shared" si="25"/>
        <v>233.07505130999999</v>
      </c>
      <c r="O33" s="30">
        <f t="shared" si="25"/>
        <v>131.90371164999999</v>
      </c>
      <c r="P33" s="30">
        <f t="shared" si="25"/>
        <v>-144.44310359000002</v>
      </c>
      <c r="Q33" s="30">
        <f t="shared" si="25"/>
        <v>245.61444324999999</v>
      </c>
      <c r="R33" s="31">
        <f t="shared" si="5"/>
        <v>-145.67295056855104</v>
      </c>
      <c r="S33" s="13">
        <v>20</v>
      </c>
    </row>
    <row r="34" spans="1:19" ht="12.95" customHeight="1" x14ac:dyDescent="0.2">
      <c r="A34" s="25">
        <v>21</v>
      </c>
      <c r="B34" s="9" t="s">
        <v>26</v>
      </c>
      <c r="C34" s="7">
        <f t="shared" ref="C34:C35" si="26">SUM(D34+E34+F34+G34)</f>
        <v>-517.70570126000007</v>
      </c>
      <c r="D34" s="7">
        <v>-48.909132079999999</v>
      </c>
      <c r="E34" s="7">
        <v>-95.12750776</v>
      </c>
      <c r="F34" s="7">
        <v>-99.816398989999996</v>
      </c>
      <c r="G34" s="7">
        <v>-273.85266243000001</v>
      </c>
      <c r="H34" s="7">
        <f t="shared" ref="H34:H35" si="27">SUM(J34+K34+L34+M34)</f>
        <v>-191.38153495999995</v>
      </c>
      <c r="I34" s="7">
        <f t="shared" ref="I34:I35" si="28">SUM(J34+K34+L34)</f>
        <v>-358.69036647999997</v>
      </c>
      <c r="J34" s="7">
        <v>-128.79221921999999</v>
      </c>
      <c r="K34" s="7">
        <v>-155.65772462999999</v>
      </c>
      <c r="L34" s="7">
        <v>-74.240422629999998</v>
      </c>
      <c r="M34" s="7">
        <v>167.30883152000001</v>
      </c>
      <c r="N34" s="7">
        <f t="shared" ref="N34:N35" si="29">SUM(O34+P34+Q34)</f>
        <v>-160.45344034999999</v>
      </c>
      <c r="O34" s="7">
        <v>-13.09975742</v>
      </c>
      <c r="P34" s="7">
        <v>-72.230969000000002</v>
      </c>
      <c r="Q34" s="7">
        <v>-75.122713930000003</v>
      </c>
      <c r="R34" s="32">
        <f t="shared" si="5"/>
        <v>-55.26686653879046</v>
      </c>
      <c r="S34" s="13">
        <v>21</v>
      </c>
    </row>
    <row r="35" spans="1:19" ht="12.95" customHeight="1" x14ac:dyDescent="0.2">
      <c r="A35" s="25">
        <v>22</v>
      </c>
      <c r="B35" s="9" t="s">
        <v>27</v>
      </c>
      <c r="C35" s="7">
        <f t="shared" si="26"/>
        <v>-590.37770631000001</v>
      </c>
      <c r="D35" s="7">
        <v>-129.36082615999999</v>
      </c>
      <c r="E35" s="7">
        <v>-322.51273445999999</v>
      </c>
      <c r="F35" s="7">
        <v>-160.38266654</v>
      </c>
      <c r="G35" s="7">
        <v>21.878520850000001</v>
      </c>
      <c r="H35" s="7">
        <f t="shared" si="27"/>
        <v>-302.26027844999999</v>
      </c>
      <c r="I35" s="7">
        <f t="shared" si="28"/>
        <v>-151.62273659000002</v>
      </c>
      <c r="J35" s="7">
        <v>-151.41638187000001</v>
      </c>
      <c r="K35" s="7">
        <v>5.6123567300000001</v>
      </c>
      <c r="L35" s="7">
        <v>-5.8187114500000003</v>
      </c>
      <c r="M35" s="7">
        <v>-150.63754186</v>
      </c>
      <c r="N35" s="7">
        <f t="shared" si="29"/>
        <v>393.52849165999999</v>
      </c>
      <c r="O35" s="7">
        <v>145.00346906999999</v>
      </c>
      <c r="P35" s="7">
        <v>-72.212134590000005</v>
      </c>
      <c r="Q35" s="7">
        <v>320.73715718</v>
      </c>
      <c r="R35" s="32">
        <f t="shared" si="5"/>
        <v>-359.54451193169825</v>
      </c>
      <c r="S35" s="13">
        <v>22</v>
      </c>
    </row>
    <row r="36" spans="1:19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4"/>
    </row>
    <row r="37" spans="1:19" ht="6" customHeight="1" x14ac:dyDescent="0.2">
      <c r="B37" s="19"/>
    </row>
    <row r="38" spans="1:19" ht="12.75" customHeight="1" x14ac:dyDescent="0.2">
      <c r="A38" s="20" t="s">
        <v>32</v>
      </c>
    </row>
    <row r="39" spans="1:19" ht="12.75" customHeight="1" x14ac:dyDescent="0.2">
      <c r="A39" s="20" t="s">
        <v>38</v>
      </c>
    </row>
    <row r="40" spans="1:19" ht="12.75" customHeight="1" x14ac:dyDescent="0.2">
      <c r="A40" s="8" t="s">
        <v>9</v>
      </c>
    </row>
    <row r="41" spans="1:19" ht="12.75" customHeight="1" x14ac:dyDescent="0.2">
      <c r="A41" s="8" t="s">
        <v>10</v>
      </c>
    </row>
  </sheetData>
  <mergeCells count="23">
    <mergeCell ref="O11:Q11"/>
    <mergeCell ref="A1:G1"/>
    <mergeCell ref="H1:S1"/>
    <mergeCell ref="A2:G2"/>
    <mergeCell ref="H2:S2"/>
    <mergeCell ref="A3:G3"/>
    <mergeCell ref="H3:S3"/>
    <mergeCell ref="A8:A12"/>
    <mergeCell ref="C8:G8"/>
    <mergeCell ref="H8:Q8"/>
    <mergeCell ref="S8:S12"/>
    <mergeCell ref="C9:G9"/>
    <mergeCell ref="H9:Q9"/>
    <mergeCell ref="C10:G10"/>
    <mergeCell ref="H10:M10"/>
    <mergeCell ref="N10:Q10"/>
    <mergeCell ref="C11:C12"/>
    <mergeCell ref="R11:R12"/>
    <mergeCell ref="D11:G11"/>
    <mergeCell ref="H11:H12"/>
    <mergeCell ref="I11:I12"/>
    <mergeCell ref="J11:M11"/>
    <mergeCell ref="N11:N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C24:N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2023-03-16T18:19:44Z</cp:lastPrinted>
  <dcterms:created xsi:type="dcterms:W3CDTF">2018-11-21T20:09:16Z</dcterms:created>
  <dcterms:modified xsi:type="dcterms:W3CDTF">2023-04-25T17:55:16Z</dcterms:modified>
</cp:coreProperties>
</file>